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ithun.paig\Desktop\STENOSIS\"/>
    </mc:Choice>
  </mc:AlternateContent>
  <xr:revisionPtr revIDLastSave="0" documentId="13_ncr:1_{83B9AD6D-0A67-4451-A5B3-59456A23DE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15" i="1"/>
  <c r="J15" i="1" s="1"/>
  <c r="K15" i="1" s="1"/>
  <c r="I5" i="1"/>
  <c r="J5" i="1" s="1"/>
  <c r="K5" i="1" s="1"/>
  <c r="L5" i="1" s="1"/>
  <c r="I6" i="1"/>
  <c r="J6" i="1" s="1"/>
  <c r="I7" i="1"/>
  <c r="I8" i="1"/>
  <c r="J8" i="1" s="1"/>
  <c r="I9" i="1"/>
  <c r="I10" i="1"/>
  <c r="J10" i="1" s="1"/>
  <c r="I11" i="1"/>
  <c r="J12" i="1"/>
  <c r="K12" i="1" s="1"/>
  <c r="I13" i="1"/>
  <c r="I14" i="1"/>
  <c r="J14" i="1" s="1"/>
  <c r="K14" i="1" s="1"/>
  <c r="L14" i="1" s="1"/>
  <c r="I16" i="1"/>
  <c r="J16" i="1" s="1"/>
  <c r="K16" i="1" s="1"/>
  <c r="I17" i="1"/>
  <c r="J17" i="1" s="1"/>
  <c r="I18" i="1"/>
  <c r="I19" i="1"/>
  <c r="J19" i="1" s="1"/>
  <c r="I20" i="1"/>
  <c r="J20" i="1" s="1"/>
  <c r="K20" i="1" s="1"/>
  <c r="I21" i="1"/>
  <c r="J21" i="1" s="1"/>
  <c r="I22" i="1"/>
  <c r="J22" i="1" s="1"/>
  <c r="K22" i="1" s="1"/>
  <c r="L22" i="1" s="1"/>
  <c r="I23" i="1"/>
  <c r="J23" i="1" s="1"/>
  <c r="I24" i="1"/>
  <c r="J24" i="1" s="1"/>
  <c r="K24" i="1" s="1"/>
  <c r="I25" i="1"/>
  <c r="I26" i="1"/>
  <c r="I27" i="1"/>
  <c r="J27" i="1" s="1"/>
  <c r="I28" i="1"/>
  <c r="J28" i="1" s="1"/>
  <c r="K28" i="1" s="1"/>
  <c r="I29" i="1"/>
  <c r="J29" i="1" s="1"/>
  <c r="I30" i="1"/>
  <c r="I31" i="1"/>
  <c r="J31" i="1" s="1"/>
  <c r="I32" i="1"/>
  <c r="J32" i="1" s="1"/>
  <c r="K32" i="1" s="1"/>
  <c r="I33" i="1"/>
  <c r="J33" i="1" s="1"/>
  <c r="I34" i="1"/>
  <c r="J34" i="1" s="1"/>
  <c r="K34" i="1" s="1"/>
  <c r="L34" i="1" s="1"/>
  <c r="I35" i="1"/>
  <c r="J35" i="1" s="1"/>
  <c r="I36" i="1"/>
  <c r="J36" i="1" s="1"/>
  <c r="K36" i="1" s="1"/>
  <c r="I37" i="1"/>
  <c r="I38" i="1"/>
  <c r="J38" i="1" s="1"/>
  <c r="K38" i="1" s="1"/>
  <c r="L38" i="1" s="1"/>
  <c r="I39" i="1"/>
  <c r="J39" i="1" s="1"/>
  <c r="I40" i="1"/>
  <c r="J40" i="1" s="1"/>
  <c r="K40" i="1" s="1"/>
  <c r="I41" i="1"/>
  <c r="I42" i="1"/>
  <c r="I43" i="1"/>
  <c r="J43" i="1" s="1"/>
  <c r="I44" i="1"/>
  <c r="J44" i="1" s="1"/>
  <c r="K44" i="1" s="1"/>
  <c r="I45" i="1"/>
  <c r="I46" i="1"/>
  <c r="I47" i="1"/>
  <c r="J47" i="1" s="1"/>
  <c r="I48" i="1"/>
  <c r="J48" i="1" s="1"/>
  <c r="I49" i="1"/>
  <c r="I4" i="1"/>
  <c r="J4" i="1" s="1"/>
  <c r="G59" i="1"/>
  <c r="F59" i="1"/>
  <c r="F63" i="1" s="1"/>
  <c r="F64" i="1" s="1"/>
  <c r="H59" i="1"/>
  <c r="E59" i="1"/>
  <c r="C59" i="1"/>
  <c r="L58" i="1"/>
  <c r="L57" i="1"/>
  <c r="L56" i="1"/>
  <c r="L55" i="1"/>
  <c r="L54" i="1"/>
  <c r="L53" i="1"/>
  <c r="L52" i="1"/>
  <c r="L51" i="1"/>
  <c r="L50" i="1"/>
  <c r="J49" i="1"/>
  <c r="D49" i="1"/>
  <c r="D48" i="1"/>
  <c r="D47" i="1"/>
  <c r="J46" i="1"/>
  <c r="D46" i="1"/>
  <c r="J45" i="1"/>
  <c r="D45" i="1"/>
  <c r="D44" i="1"/>
  <c r="D43" i="1"/>
  <c r="J42" i="1"/>
  <c r="K42" i="1" s="1"/>
  <c r="L42" i="1" s="1"/>
  <c r="D42" i="1"/>
  <c r="J41" i="1"/>
  <c r="D41" i="1"/>
  <c r="D40" i="1"/>
  <c r="D39" i="1"/>
  <c r="D38" i="1"/>
  <c r="J37" i="1"/>
  <c r="D37" i="1"/>
  <c r="D36" i="1"/>
  <c r="D35" i="1"/>
  <c r="D34" i="1"/>
  <c r="D33" i="1"/>
  <c r="D32" i="1"/>
  <c r="D31" i="1"/>
  <c r="J30" i="1"/>
  <c r="K30" i="1" s="1"/>
  <c r="L30" i="1" s="1"/>
  <c r="D30" i="1"/>
  <c r="D29" i="1"/>
  <c r="D28" i="1"/>
  <c r="D27" i="1"/>
  <c r="J26" i="1"/>
  <c r="K26" i="1" s="1"/>
  <c r="L26" i="1" s="1"/>
  <c r="D26" i="1"/>
  <c r="D25" i="1"/>
  <c r="D24" i="1"/>
  <c r="D23" i="1"/>
  <c r="D22" i="1"/>
  <c r="D21" i="1"/>
  <c r="D20" i="1"/>
  <c r="D19" i="1"/>
  <c r="J18" i="1"/>
  <c r="K18" i="1" s="1"/>
  <c r="L18" i="1" s="1"/>
  <c r="D18" i="1"/>
  <c r="D17" i="1"/>
  <c r="D16" i="1"/>
  <c r="D15" i="1"/>
  <c r="D14" i="1"/>
  <c r="J13" i="1"/>
  <c r="D13" i="1"/>
  <c r="D12" i="1"/>
  <c r="J11" i="1"/>
  <c r="K11" i="1" s="1"/>
  <c r="D11" i="1"/>
  <c r="D10" i="1"/>
  <c r="J9" i="1"/>
  <c r="K9" i="1" s="1"/>
  <c r="L9" i="1" s="1"/>
  <c r="D9" i="1"/>
  <c r="D8" i="1"/>
  <c r="J7" i="1"/>
  <c r="K7" i="1" s="1"/>
  <c r="D7" i="1"/>
  <c r="D6" i="1"/>
  <c r="D5" i="1"/>
  <c r="D4" i="1"/>
  <c r="D3" i="1"/>
  <c r="I59" i="1" l="1"/>
  <c r="J3" i="1"/>
  <c r="K3" i="1" s="1"/>
  <c r="K49" i="1"/>
  <c r="L49" i="1" s="1"/>
  <c r="K4" i="1"/>
  <c r="K17" i="1"/>
  <c r="L17" i="1" s="1"/>
  <c r="K25" i="1"/>
  <c r="L25" i="1" s="1"/>
  <c r="K33" i="1"/>
  <c r="L33" i="1" s="1"/>
  <c r="K41" i="1"/>
  <c r="L41" i="1" s="1"/>
  <c r="K39" i="1"/>
  <c r="L39" i="1" s="1"/>
  <c r="K47" i="1"/>
  <c r="L47" i="1" s="1"/>
  <c r="K6" i="1"/>
  <c r="L6" i="1" s="1"/>
  <c r="K19" i="1"/>
  <c r="L19" i="1" s="1"/>
  <c r="K27" i="1"/>
  <c r="L27" i="1" s="1"/>
  <c r="K35" i="1"/>
  <c r="L35" i="1" s="1"/>
  <c r="K43" i="1"/>
  <c r="L43" i="1" s="1"/>
  <c r="K48" i="1"/>
  <c r="L48" i="1" s="1"/>
  <c r="K10" i="1"/>
  <c r="L10" i="1" s="1"/>
  <c r="L15" i="1"/>
  <c r="K23" i="1"/>
  <c r="L23" i="1" s="1"/>
  <c r="K31" i="1"/>
  <c r="L31" i="1" s="1"/>
  <c r="K8" i="1"/>
  <c r="L8" i="1" s="1"/>
  <c r="K13" i="1"/>
  <c r="L13" i="1" s="1"/>
  <c r="K21" i="1"/>
  <c r="L21" i="1" s="1"/>
  <c r="K29" i="1"/>
  <c r="L29" i="1" s="1"/>
  <c r="K37" i="1"/>
  <c r="L37" i="1" s="1"/>
  <c r="K45" i="1"/>
  <c r="L45" i="1" s="1"/>
  <c r="L7" i="1"/>
  <c r="L11" i="1"/>
  <c r="L12" i="1"/>
  <c r="L16" i="1"/>
  <c r="L20" i="1"/>
  <c r="L24" i="1"/>
  <c r="L28" i="1"/>
  <c r="L32" i="1"/>
  <c r="L36" i="1"/>
  <c r="L40" i="1"/>
  <c r="L44" i="1"/>
  <c r="K46" i="1"/>
  <c r="L46" i="1" s="1"/>
  <c r="L3" i="1" l="1"/>
  <c r="J59" i="1"/>
  <c r="K59" i="1"/>
  <c r="L4" i="1"/>
  <c r="L59" i="1" l="1"/>
</calcChain>
</file>

<file path=xl/sharedStrings.xml><?xml version="1.0" encoding="utf-8"?>
<sst xmlns="http://schemas.openxmlformats.org/spreadsheetml/2006/main" count="72" uniqueCount="71">
  <si>
    <t>Patients Recruited till March</t>
  </si>
  <si>
    <t>Remaining</t>
  </si>
  <si>
    <t>New Target/Site (3rd Year)</t>
  </si>
  <si>
    <t>Contingency Cost</t>
  </si>
  <si>
    <t>PPC Funds Required</t>
  </si>
  <si>
    <t>Total CC+PPC</t>
  </si>
  <si>
    <t>Overhead</t>
  </si>
  <si>
    <t>TOTAL</t>
  </si>
  <si>
    <t>S. No.</t>
  </si>
  <si>
    <t>Centre</t>
  </si>
  <si>
    <t>AIIMS Jodhpur</t>
  </si>
  <si>
    <t>AIIMS Rishikesh</t>
  </si>
  <si>
    <t>KGMU, Lucknow</t>
  </si>
  <si>
    <t>Army Hospital (R&amp;R)</t>
  </si>
  <si>
    <t>GB PANT</t>
  </si>
  <si>
    <t>PGIMS Rohtak</t>
  </si>
  <si>
    <t>SMS Hospital, Jaipur</t>
  </si>
  <si>
    <t>Baby Memorial Hospital, Calicut</t>
  </si>
  <si>
    <t>Medanta Hospital, Gurgaon</t>
  </si>
  <si>
    <t>AIIMS ND</t>
  </si>
  <si>
    <t xml:space="preserve">CMC Ludhiana  </t>
  </si>
  <si>
    <t xml:space="preserve">NIMHANS, Bangalore  </t>
  </si>
  <si>
    <t xml:space="preserve">Bangur Institute of Neurosciences, Kolkata  </t>
  </si>
  <si>
    <t xml:space="preserve">Lalitha Super Specialities Hospital Pvt Ltd, Guntur  </t>
  </si>
  <si>
    <t xml:space="preserve">Government General Hospital, Guntur  </t>
  </si>
  <si>
    <t xml:space="preserve">Institute of Neurosciences, Kolkata  </t>
  </si>
  <si>
    <t xml:space="preserve">Amrita Institute of Medical Sciences and Research Centre, Kochi  </t>
  </si>
  <si>
    <t xml:space="preserve">Dr Ramesh Cardiac and Multispecialty Hospital, Guntur  </t>
  </si>
  <si>
    <t xml:space="preserve">PGIMER, Chandigarh  </t>
  </si>
  <si>
    <t xml:space="preserve">St. Stephen’s Hospital, Delhi  </t>
  </si>
  <si>
    <t xml:space="preserve">Christian Medical College, Vellore  </t>
  </si>
  <si>
    <t xml:space="preserve">Kasturba (Manipal) Hospital, Karnataka  </t>
  </si>
  <si>
    <t xml:space="preserve">CARE Hospital, Hyderabad  </t>
  </si>
  <si>
    <t xml:space="preserve">Sree Chitra Tirunal Institute for Medical Sciences &amp; Technology, Trivandrum  </t>
  </si>
  <si>
    <t xml:space="preserve">GNRC Ltd., Guwahati  </t>
  </si>
  <si>
    <t xml:space="preserve">AIIMS Bilaspur, HP  </t>
  </si>
  <si>
    <t xml:space="preserve">AIIMS, Bhubaneswar  </t>
  </si>
  <si>
    <t xml:space="preserve">Indira Gandhi Medical College, Shimla  </t>
  </si>
  <si>
    <t xml:space="preserve"> Banaras Hindu University, Varanasi  </t>
  </si>
  <si>
    <t xml:space="preserve">Fortis Escorts Hospital, Jaipur  </t>
  </si>
  <si>
    <t xml:space="preserve">KLES Dr Prabhakar Kore Hospital and Medical Research Centre, Belagavi, Karnataka  </t>
  </si>
  <si>
    <t xml:space="preserve">Assam Medical College, Dibrugarh, Assam  </t>
  </si>
  <si>
    <t xml:space="preserve">Guru Gobind Singh Medical college and hospital, Faridkot  </t>
  </si>
  <si>
    <t xml:space="preserve">JIPMER, Puducherry  </t>
  </si>
  <si>
    <t xml:space="preserve">Shree Krishna Hospital Pramukhswami Medical College, Gujarat  </t>
  </si>
  <si>
    <t xml:space="preserve">Excelcare Hospitals, Guwahati  </t>
  </si>
  <si>
    <t xml:space="preserve">Artemis Hospital, Gurugram  </t>
  </si>
  <si>
    <t xml:space="preserve">Bharati Vidyapeeth DTU Medical College, Pune  </t>
  </si>
  <si>
    <t xml:space="preserve">Aster MIMS, Calicut  </t>
  </si>
  <si>
    <t xml:space="preserve">Jubilee Mission Hospital, Thrissur, Kerala  </t>
  </si>
  <si>
    <t xml:space="preserve">IHBHAS New Delhi  </t>
  </si>
  <si>
    <t xml:space="preserve">Santokba Durlabhji Memorial Hospital (SDMH), Jaipur  </t>
  </si>
  <si>
    <t xml:space="preserve">KG Hospital and Post Graduate Medical Institute, Coimbatore  </t>
  </si>
  <si>
    <t xml:space="preserve">Tirunelveli Medical College Hospital, Tirunelveli  </t>
  </si>
  <si>
    <t xml:space="preserve"> Zydus Hospitals &amp; Health Care Research Pvt. Ltd., Ahmedabad  </t>
  </si>
  <si>
    <t xml:space="preserve">Government Medical College &amp; Attached Group of Hospitals, Kota  </t>
  </si>
  <si>
    <t xml:space="preserve">Govt Medical College, Trivandrum  </t>
  </si>
  <si>
    <t>Sparsh</t>
  </si>
  <si>
    <t>PBM</t>
  </si>
  <si>
    <t>Manipal, Goa</t>
  </si>
  <si>
    <t>Shri Mata Vaishno Devi</t>
  </si>
  <si>
    <t>Aster Medcity</t>
  </si>
  <si>
    <t>Fortis Hiranandani</t>
  </si>
  <si>
    <t>Manipal, Bangalore</t>
  </si>
  <si>
    <t xml:space="preserve">Holy Spirit Hospital, Mumbai  </t>
  </si>
  <si>
    <t>St. John's Hospital Bangalore</t>
  </si>
  <si>
    <t>Recruitments till September 2024</t>
  </si>
  <si>
    <t>Total Target to be Fulfilled</t>
  </si>
  <si>
    <t>Target to be Fulfilled to March 2025</t>
  </si>
  <si>
    <t>Target till March 2025</t>
  </si>
  <si>
    <t>STENOSIS: TARGETS AND UTILZATION FROM 2024 -2025 (*splitting of targets between 2024-2026)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</si>
</sst>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C7D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3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/>
    <xf numFmtId="164" fontId="6" fillId="0" borderId="1" xfId="1" applyNumberFormat="1" applyFont="1" applyFill="1" applyBorder="1" applyAlignment="1">
      <alignment horizontal="right"/>
    </xf>
    <xf numFmtId="164" fontId="6" fillId="0" borderId="1" xfId="0" applyNumberFormat="1" applyFont="1" applyBorder="1"/>
    <xf numFmtId="0" fontId="6" fillId="0" borderId="1" xfId="0" applyFont="1" applyBorder="1"/>
    <xf numFmtId="164" fontId="4" fillId="0" borderId="1" xfId="1" applyNumberFormat="1" applyFont="1" applyFill="1" applyBorder="1" applyAlignment="1">
      <alignment horizontal="left"/>
    </xf>
    <xf numFmtId="0" fontId="6" fillId="2" borderId="1" xfId="0" applyFont="1" applyFill="1" applyBorder="1"/>
    <xf numFmtId="164" fontId="6" fillId="2" borderId="1" xfId="1" applyNumberFormat="1" applyFont="1" applyFill="1" applyBorder="1" applyAlignment="1">
      <alignment horizontal="left"/>
    </xf>
    <xf numFmtId="164" fontId="6" fillId="2" borderId="1" xfId="1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0" fontId="6" fillId="2" borderId="1" xfId="0" applyFont="1" applyFill="1" applyBorder="1" applyAlignment="1">
      <alignment vertical="top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0" fillId="2" borderId="0" xfId="0" applyFill="1"/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workbookViewId="0">
      <selection activeCell="Q26" sqref="Q26"/>
    </sheetView>
  </sheetViews>
  <sheetFormatPr defaultRowHeight="14.5" x14ac:dyDescent="0.35"/>
  <cols>
    <col min="1" max="1" width="4.81640625" style="19" customWidth="1"/>
    <col min="2" max="2" width="43.453125" style="10" customWidth="1"/>
    <col min="3" max="3" width="17" style="10" hidden="1" customWidth="1"/>
    <col min="4" max="4" width="12.1796875" style="10" hidden="1" customWidth="1"/>
    <col min="5" max="5" width="23" style="10" hidden="1" customWidth="1"/>
    <col min="6" max="6" width="11.26953125" style="10" customWidth="1"/>
    <col min="7" max="7" width="7.54296875" style="10" customWidth="1"/>
    <col min="8" max="8" width="10.54296875" style="10" customWidth="1"/>
    <col min="9" max="9" width="10.26953125" style="10" customWidth="1"/>
    <col min="10" max="10" width="11.453125" style="10" customWidth="1"/>
    <col min="11" max="11" width="8.26953125" style="10" customWidth="1"/>
    <col min="12" max="12" width="9.7265625" style="10" customWidth="1"/>
    <col min="14" max="14" width="8.54296875" customWidth="1"/>
    <col min="15" max="15" width="12.81640625" customWidth="1"/>
  </cols>
  <sheetData>
    <row r="1" spans="1:15" x14ac:dyDescent="0.35">
      <c r="A1" s="32" t="s">
        <v>70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30"/>
      <c r="N1" s="31"/>
      <c r="O1" s="31"/>
    </row>
    <row r="2" spans="1:15" ht="65" x14ac:dyDescent="0.35">
      <c r="A2" s="3" t="s">
        <v>8</v>
      </c>
      <c r="B2" s="3" t="s">
        <v>9</v>
      </c>
      <c r="C2" s="1" t="s">
        <v>0</v>
      </c>
      <c r="D2" s="1" t="s">
        <v>1</v>
      </c>
      <c r="E2" s="2" t="s">
        <v>2</v>
      </c>
      <c r="F2" s="28" t="s">
        <v>66</v>
      </c>
      <c r="G2" s="28" t="s">
        <v>69</v>
      </c>
      <c r="H2" s="3" t="s">
        <v>3</v>
      </c>
      <c r="I2" s="29" t="s">
        <v>4</v>
      </c>
      <c r="J2" s="4" t="s">
        <v>5</v>
      </c>
      <c r="K2" s="5" t="s">
        <v>6</v>
      </c>
      <c r="L2" s="5" t="s">
        <v>7</v>
      </c>
    </row>
    <row r="3" spans="1:15" x14ac:dyDescent="0.35">
      <c r="A3" s="19">
        <v>1</v>
      </c>
      <c r="B3" s="19" t="s">
        <v>10</v>
      </c>
      <c r="C3" s="6">
        <v>0</v>
      </c>
      <c r="D3" s="6" t="e">
        <f t="shared" ref="D3" si="0">#REF!-C3</f>
        <v>#REF!</v>
      </c>
      <c r="E3" s="7">
        <v>40</v>
      </c>
      <c r="F3" s="6">
        <v>0</v>
      </c>
      <c r="G3" s="6">
        <v>20</v>
      </c>
      <c r="H3" s="8">
        <v>20000</v>
      </c>
      <c r="I3" s="9">
        <f>G3*7500</f>
        <v>150000</v>
      </c>
      <c r="J3" s="9">
        <f>H3+I3</f>
        <v>170000</v>
      </c>
      <c r="K3" s="9">
        <f>3/100*J3</f>
        <v>5100</v>
      </c>
      <c r="L3" s="9">
        <f>J3+K3</f>
        <v>175100</v>
      </c>
    </row>
    <row r="4" spans="1:15" x14ac:dyDescent="0.35">
      <c r="A4" s="19">
        <v>2</v>
      </c>
      <c r="B4" s="10" t="s">
        <v>11</v>
      </c>
      <c r="C4" s="6">
        <v>0</v>
      </c>
      <c r="D4" s="6" t="e">
        <f t="shared" ref="D4" si="1">#REF!-C4</f>
        <v>#REF!</v>
      </c>
      <c r="E4" s="7">
        <v>40</v>
      </c>
      <c r="F4" s="6">
        <v>0</v>
      </c>
      <c r="G4" s="6">
        <v>20</v>
      </c>
      <c r="H4" s="8">
        <v>20000</v>
      </c>
      <c r="I4" s="9">
        <f>G4*7500</f>
        <v>150000</v>
      </c>
      <c r="J4" s="9">
        <f>I4+H4</f>
        <v>170000</v>
      </c>
      <c r="K4" s="9">
        <f>3/100*J4</f>
        <v>5100</v>
      </c>
      <c r="L4" s="9">
        <f>J4+K4</f>
        <v>175100</v>
      </c>
    </row>
    <row r="5" spans="1:15" x14ac:dyDescent="0.35">
      <c r="A5" s="19">
        <v>3</v>
      </c>
      <c r="B5" s="10" t="s">
        <v>12</v>
      </c>
      <c r="C5" s="6">
        <v>0</v>
      </c>
      <c r="D5" s="6" t="e">
        <f t="shared" ref="D5" si="2">#REF!-C5</f>
        <v>#REF!</v>
      </c>
      <c r="E5" s="7">
        <v>40</v>
      </c>
      <c r="F5" s="6">
        <v>0</v>
      </c>
      <c r="G5" s="6">
        <v>20</v>
      </c>
      <c r="H5" s="8">
        <v>20000</v>
      </c>
      <c r="I5" s="9">
        <f t="shared" ref="I5:I49" si="3">G5*7500</f>
        <v>150000</v>
      </c>
      <c r="J5" s="9">
        <f t="shared" ref="J5" si="4">H5+I5</f>
        <v>170000</v>
      </c>
      <c r="K5" s="9">
        <f t="shared" ref="K5:K49" si="5">3/100*J5</f>
        <v>5100</v>
      </c>
      <c r="L5" s="9">
        <f t="shared" ref="L5:L58" si="6">J5+K5</f>
        <v>175100</v>
      </c>
    </row>
    <row r="6" spans="1:15" x14ac:dyDescent="0.35">
      <c r="A6" s="19">
        <v>4</v>
      </c>
      <c r="B6" s="10" t="s">
        <v>13</v>
      </c>
      <c r="C6" s="6">
        <v>0</v>
      </c>
      <c r="D6" s="6" t="e">
        <f t="shared" ref="D6" si="7">#REF!-C6</f>
        <v>#REF!</v>
      </c>
      <c r="E6" s="7">
        <v>40</v>
      </c>
      <c r="F6" s="6">
        <v>0</v>
      </c>
      <c r="G6" s="6">
        <v>20</v>
      </c>
      <c r="H6" s="8">
        <v>20000</v>
      </c>
      <c r="I6" s="9">
        <f t="shared" si="3"/>
        <v>150000</v>
      </c>
      <c r="J6" s="9">
        <f t="shared" ref="J6" si="8">I6+H6</f>
        <v>170000</v>
      </c>
      <c r="K6" s="9">
        <f t="shared" si="5"/>
        <v>5100</v>
      </c>
      <c r="L6" s="9">
        <f t="shared" si="6"/>
        <v>175100</v>
      </c>
    </row>
    <row r="7" spans="1:15" x14ac:dyDescent="0.35">
      <c r="A7" s="19">
        <v>5</v>
      </c>
      <c r="B7" s="20" t="s">
        <v>14</v>
      </c>
      <c r="C7" s="6">
        <v>0</v>
      </c>
      <c r="D7" s="6" t="e">
        <f t="shared" ref="D7" si="9">#REF!-C7</f>
        <v>#REF!</v>
      </c>
      <c r="E7" s="7">
        <v>40</v>
      </c>
      <c r="F7" s="6">
        <v>0</v>
      </c>
      <c r="G7" s="6">
        <v>20</v>
      </c>
      <c r="H7" s="8">
        <v>20000</v>
      </c>
      <c r="I7" s="9">
        <f t="shared" si="3"/>
        <v>150000</v>
      </c>
      <c r="J7" s="9">
        <f t="shared" ref="J7" si="10">H7+I7</f>
        <v>170000</v>
      </c>
      <c r="K7" s="9">
        <f t="shared" si="5"/>
        <v>5100</v>
      </c>
      <c r="L7" s="9">
        <f t="shared" si="6"/>
        <v>175100</v>
      </c>
    </row>
    <row r="8" spans="1:15" x14ac:dyDescent="0.35">
      <c r="A8" s="19">
        <v>6</v>
      </c>
      <c r="B8" s="10" t="s">
        <v>15</v>
      </c>
      <c r="C8" s="6">
        <v>0</v>
      </c>
      <c r="D8" s="6" t="e">
        <f t="shared" ref="D8" si="11">#REF!-C8</f>
        <v>#REF!</v>
      </c>
      <c r="E8" s="7">
        <v>40</v>
      </c>
      <c r="F8" s="6">
        <v>0</v>
      </c>
      <c r="G8" s="6">
        <v>20</v>
      </c>
      <c r="H8" s="8">
        <v>20000</v>
      </c>
      <c r="I8" s="9">
        <f t="shared" si="3"/>
        <v>150000</v>
      </c>
      <c r="J8" s="9">
        <f t="shared" ref="J8" si="12">I8+H8</f>
        <v>170000</v>
      </c>
      <c r="K8" s="9">
        <f t="shared" si="5"/>
        <v>5100</v>
      </c>
      <c r="L8" s="9">
        <f t="shared" si="6"/>
        <v>175100</v>
      </c>
    </row>
    <row r="9" spans="1:15" x14ac:dyDescent="0.35">
      <c r="A9" s="19">
        <v>7</v>
      </c>
      <c r="B9" s="10" t="s">
        <v>16</v>
      </c>
      <c r="C9" s="6">
        <v>0</v>
      </c>
      <c r="D9" s="6" t="e">
        <f t="shared" ref="D9" si="13">#REF!-C9</f>
        <v>#REF!</v>
      </c>
      <c r="E9" s="7">
        <v>40</v>
      </c>
      <c r="F9" s="6">
        <v>0</v>
      </c>
      <c r="G9" s="6">
        <v>20</v>
      </c>
      <c r="H9" s="8">
        <v>20000</v>
      </c>
      <c r="I9" s="9">
        <f t="shared" si="3"/>
        <v>150000</v>
      </c>
      <c r="J9" s="9">
        <f t="shared" ref="J9" si="14">H9+I9</f>
        <v>170000</v>
      </c>
      <c r="K9" s="9">
        <f t="shared" si="5"/>
        <v>5100</v>
      </c>
      <c r="L9" s="9">
        <f t="shared" si="6"/>
        <v>175100</v>
      </c>
    </row>
    <row r="10" spans="1:15" x14ac:dyDescent="0.35">
      <c r="A10" s="19">
        <v>8</v>
      </c>
      <c r="B10" s="10" t="s">
        <v>17</v>
      </c>
      <c r="C10" s="6">
        <v>0</v>
      </c>
      <c r="D10" s="6" t="e">
        <f t="shared" ref="D10" si="15">#REF!-C10</f>
        <v>#REF!</v>
      </c>
      <c r="E10" s="7">
        <v>40</v>
      </c>
      <c r="F10" s="6">
        <v>0</v>
      </c>
      <c r="G10" s="6">
        <v>20</v>
      </c>
      <c r="H10" s="8">
        <v>20000</v>
      </c>
      <c r="I10" s="9">
        <f t="shared" si="3"/>
        <v>150000</v>
      </c>
      <c r="J10" s="9">
        <f t="shared" ref="J10" si="16">I10+H10</f>
        <v>170000</v>
      </c>
      <c r="K10" s="9">
        <f t="shared" si="5"/>
        <v>5100</v>
      </c>
      <c r="L10" s="9">
        <f t="shared" si="6"/>
        <v>175100</v>
      </c>
    </row>
    <row r="11" spans="1:15" x14ac:dyDescent="0.35">
      <c r="A11" s="19">
        <v>9</v>
      </c>
      <c r="B11" s="10" t="s">
        <v>18</v>
      </c>
      <c r="C11" s="6">
        <v>0</v>
      </c>
      <c r="D11" s="6" t="e">
        <f t="shared" ref="D11" si="17">#REF!-C11</f>
        <v>#REF!</v>
      </c>
      <c r="E11" s="7">
        <v>40</v>
      </c>
      <c r="F11" s="6">
        <v>0</v>
      </c>
      <c r="G11" s="6">
        <v>20</v>
      </c>
      <c r="H11" s="8">
        <v>20000</v>
      </c>
      <c r="I11" s="9">
        <f t="shared" si="3"/>
        <v>150000</v>
      </c>
      <c r="J11" s="9">
        <f t="shared" ref="J11" si="18">H11+I11</f>
        <v>170000</v>
      </c>
      <c r="K11" s="9">
        <f t="shared" si="5"/>
        <v>5100</v>
      </c>
      <c r="L11" s="9">
        <f t="shared" si="6"/>
        <v>175100</v>
      </c>
    </row>
    <row r="12" spans="1:15" x14ac:dyDescent="0.35">
      <c r="A12" s="19">
        <v>10</v>
      </c>
      <c r="B12" s="19" t="s">
        <v>19</v>
      </c>
      <c r="C12" s="6">
        <v>6</v>
      </c>
      <c r="D12" s="6" t="e">
        <f t="shared" ref="D12" si="19">#REF!-C12</f>
        <v>#REF!</v>
      </c>
      <c r="E12" s="7">
        <v>38</v>
      </c>
      <c r="F12" s="6">
        <v>6</v>
      </c>
      <c r="G12" s="6">
        <v>20</v>
      </c>
      <c r="H12" s="8">
        <v>0</v>
      </c>
      <c r="I12" s="9">
        <v>0</v>
      </c>
      <c r="J12" s="9">
        <f t="shared" ref="J12" si="20">I12+H12</f>
        <v>0</v>
      </c>
      <c r="K12" s="9">
        <f t="shared" si="5"/>
        <v>0</v>
      </c>
      <c r="L12" s="9">
        <f t="shared" si="6"/>
        <v>0</v>
      </c>
    </row>
    <row r="13" spans="1:15" x14ac:dyDescent="0.35">
      <c r="A13" s="19">
        <v>11</v>
      </c>
      <c r="B13" s="19" t="s">
        <v>20</v>
      </c>
      <c r="C13" s="6">
        <v>0</v>
      </c>
      <c r="D13" s="6" t="e">
        <f t="shared" ref="D13" si="21">#REF!-C13</f>
        <v>#REF!</v>
      </c>
      <c r="E13" s="10">
        <v>38</v>
      </c>
      <c r="F13" s="6">
        <v>0</v>
      </c>
      <c r="G13" s="6">
        <v>10</v>
      </c>
      <c r="H13" s="8">
        <v>20000</v>
      </c>
      <c r="I13" s="9">
        <f t="shared" si="3"/>
        <v>75000</v>
      </c>
      <c r="J13" s="9">
        <f t="shared" ref="J13" si="22">H13+I13</f>
        <v>95000</v>
      </c>
      <c r="K13" s="9">
        <f t="shared" si="5"/>
        <v>2850</v>
      </c>
      <c r="L13" s="9">
        <f t="shared" si="6"/>
        <v>97850</v>
      </c>
    </row>
    <row r="14" spans="1:15" x14ac:dyDescent="0.35">
      <c r="A14" s="19">
        <v>12</v>
      </c>
      <c r="B14" s="19" t="s">
        <v>21</v>
      </c>
      <c r="C14" s="6">
        <v>0</v>
      </c>
      <c r="D14" s="6" t="e">
        <f t="shared" ref="D14" si="23">#REF!-C14</f>
        <v>#REF!</v>
      </c>
      <c r="E14" s="10">
        <v>38</v>
      </c>
      <c r="F14" s="6">
        <v>1</v>
      </c>
      <c r="G14" s="6">
        <v>20</v>
      </c>
      <c r="H14" s="8">
        <v>20000</v>
      </c>
      <c r="I14" s="9">
        <f t="shared" si="3"/>
        <v>150000</v>
      </c>
      <c r="J14" s="9">
        <f t="shared" ref="J14" si="24">I14+H14</f>
        <v>170000</v>
      </c>
      <c r="K14" s="9">
        <f t="shared" si="5"/>
        <v>5100</v>
      </c>
      <c r="L14" s="9">
        <f t="shared" si="6"/>
        <v>175100</v>
      </c>
    </row>
    <row r="15" spans="1:15" x14ac:dyDescent="0.35">
      <c r="A15" s="19">
        <v>13</v>
      </c>
      <c r="B15" s="19" t="s">
        <v>22</v>
      </c>
      <c r="C15" s="6">
        <v>81</v>
      </c>
      <c r="D15" s="6" t="e">
        <f t="shared" ref="D15" si="25">#REF!-C15</f>
        <v>#REF!</v>
      </c>
      <c r="E15" s="7">
        <v>100</v>
      </c>
      <c r="F15" s="6">
        <v>105</v>
      </c>
      <c r="G15" s="6">
        <v>60</v>
      </c>
      <c r="H15" s="8">
        <v>20000</v>
      </c>
      <c r="I15" s="9">
        <f>G15*7500</f>
        <v>450000</v>
      </c>
      <c r="J15" s="9">
        <f>H15+I15</f>
        <v>470000</v>
      </c>
      <c r="K15" s="9">
        <f>3/100*J15</f>
        <v>14100</v>
      </c>
      <c r="L15" s="9">
        <f t="shared" si="6"/>
        <v>484100</v>
      </c>
    </row>
    <row r="16" spans="1:15" x14ac:dyDescent="0.35">
      <c r="A16" s="19">
        <v>14</v>
      </c>
      <c r="B16" s="19" t="s">
        <v>23</v>
      </c>
      <c r="C16" s="6">
        <v>8</v>
      </c>
      <c r="D16" s="6" t="e">
        <f t="shared" ref="D16" si="26">#REF!-C16</f>
        <v>#REF!</v>
      </c>
      <c r="E16" s="10">
        <v>50</v>
      </c>
      <c r="F16" s="6">
        <v>9</v>
      </c>
      <c r="G16" s="6">
        <v>20</v>
      </c>
      <c r="H16" s="8">
        <v>20000</v>
      </c>
      <c r="I16" s="9">
        <f t="shared" si="3"/>
        <v>150000</v>
      </c>
      <c r="J16" s="9">
        <f t="shared" ref="J16" si="27">I16+H16</f>
        <v>170000</v>
      </c>
      <c r="K16" s="9">
        <f t="shared" si="5"/>
        <v>5100</v>
      </c>
      <c r="L16" s="9">
        <f t="shared" si="6"/>
        <v>175100</v>
      </c>
    </row>
    <row r="17" spans="1:12" x14ac:dyDescent="0.35">
      <c r="A17" s="19">
        <v>15</v>
      </c>
      <c r="B17" s="19" t="s">
        <v>24</v>
      </c>
      <c r="C17" s="6">
        <v>15</v>
      </c>
      <c r="D17" s="6" t="e">
        <f t="shared" ref="D17" si="28">#REF!-C17</f>
        <v>#REF!</v>
      </c>
      <c r="E17" s="10">
        <v>49</v>
      </c>
      <c r="F17" s="6">
        <v>20</v>
      </c>
      <c r="G17" s="6">
        <v>20</v>
      </c>
      <c r="H17" s="8">
        <v>20000</v>
      </c>
      <c r="I17" s="9">
        <f t="shared" si="3"/>
        <v>150000</v>
      </c>
      <c r="J17" s="9">
        <f t="shared" ref="J17" si="29">H17+I17</f>
        <v>170000</v>
      </c>
      <c r="K17" s="9">
        <f t="shared" si="5"/>
        <v>5100</v>
      </c>
      <c r="L17" s="9">
        <f t="shared" si="6"/>
        <v>175100</v>
      </c>
    </row>
    <row r="18" spans="1:12" x14ac:dyDescent="0.35">
      <c r="A18" s="19">
        <v>16</v>
      </c>
      <c r="B18" s="19" t="s">
        <v>25</v>
      </c>
      <c r="C18" s="6">
        <v>8</v>
      </c>
      <c r="D18" s="6" t="e">
        <f t="shared" ref="D18" si="30">#REF!-C18</f>
        <v>#REF!</v>
      </c>
      <c r="E18" s="10">
        <v>38</v>
      </c>
      <c r="F18" s="6">
        <v>8</v>
      </c>
      <c r="G18" s="6">
        <v>20</v>
      </c>
      <c r="H18" s="8">
        <v>20000</v>
      </c>
      <c r="I18" s="9">
        <f t="shared" si="3"/>
        <v>150000</v>
      </c>
      <c r="J18" s="9">
        <f t="shared" ref="J18" si="31">I18+H18</f>
        <v>170000</v>
      </c>
      <c r="K18" s="9">
        <f t="shared" si="5"/>
        <v>5100</v>
      </c>
      <c r="L18" s="9">
        <f t="shared" si="6"/>
        <v>175100</v>
      </c>
    </row>
    <row r="19" spans="1:12" x14ac:dyDescent="0.35">
      <c r="A19" s="19">
        <v>17</v>
      </c>
      <c r="B19" s="19" t="s">
        <v>26</v>
      </c>
      <c r="C19" s="11">
        <v>5</v>
      </c>
      <c r="D19" s="6" t="e">
        <f t="shared" ref="D19" si="32">#REF!-C19</f>
        <v>#REF!</v>
      </c>
      <c r="E19" s="10">
        <v>38</v>
      </c>
      <c r="F19" s="11">
        <v>6</v>
      </c>
      <c r="G19" s="6">
        <v>20</v>
      </c>
      <c r="H19" s="8">
        <v>20000</v>
      </c>
      <c r="I19" s="9">
        <f t="shared" si="3"/>
        <v>150000</v>
      </c>
      <c r="J19" s="9">
        <f t="shared" ref="J19" si="33">H19+I19</f>
        <v>170000</v>
      </c>
      <c r="K19" s="9">
        <f t="shared" si="5"/>
        <v>5100</v>
      </c>
      <c r="L19" s="9">
        <f t="shared" si="6"/>
        <v>175100</v>
      </c>
    </row>
    <row r="20" spans="1:12" x14ac:dyDescent="0.35">
      <c r="A20" s="19">
        <v>18</v>
      </c>
      <c r="B20" s="19" t="s">
        <v>27</v>
      </c>
      <c r="C20" s="10">
        <v>7</v>
      </c>
      <c r="D20" s="6" t="e">
        <f t="shared" ref="D20" si="34">#REF!-C20</f>
        <v>#REF!</v>
      </c>
      <c r="E20" s="10">
        <v>38</v>
      </c>
      <c r="F20" s="10">
        <v>9</v>
      </c>
      <c r="G20" s="6">
        <v>20</v>
      </c>
      <c r="H20" s="8">
        <v>20000</v>
      </c>
      <c r="I20" s="9">
        <f t="shared" si="3"/>
        <v>150000</v>
      </c>
      <c r="J20" s="9">
        <f t="shared" ref="J20" si="35">I20+H20</f>
        <v>170000</v>
      </c>
      <c r="K20" s="9">
        <f t="shared" si="5"/>
        <v>5100</v>
      </c>
      <c r="L20" s="9">
        <f t="shared" si="6"/>
        <v>175100</v>
      </c>
    </row>
    <row r="21" spans="1:12" x14ac:dyDescent="0.35">
      <c r="A21" s="19">
        <v>19</v>
      </c>
      <c r="B21" s="19" t="s">
        <v>28</v>
      </c>
      <c r="C21" s="10">
        <v>1</v>
      </c>
      <c r="D21" s="6" t="e">
        <f t="shared" ref="D21" si="36">#REF!-C21</f>
        <v>#REF!</v>
      </c>
      <c r="E21" s="10">
        <v>38</v>
      </c>
      <c r="F21" s="9">
        <v>2</v>
      </c>
      <c r="G21" s="6">
        <v>20</v>
      </c>
      <c r="H21" s="8">
        <v>20000</v>
      </c>
      <c r="I21" s="9">
        <f t="shared" si="3"/>
        <v>150000</v>
      </c>
      <c r="J21" s="9">
        <f t="shared" ref="J21" si="37">H21+I21</f>
        <v>170000</v>
      </c>
      <c r="K21" s="9">
        <f t="shared" si="5"/>
        <v>5100</v>
      </c>
      <c r="L21" s="9">
        <f t="shared" si="6"/>
        <v>175100</v>
      </c>
    </row>
    <row r="22" spans="1:12" x14ac:dyDescent="0.35">
      <c r="A22" s="19">
        <v>20</v>
      </c>
      <c r="B22" s="21" t="s">
        <v>29</v>
      </c>
      <c r="C22" s="10">
        <v>0</v>
      </c>
      <c r="D22" s="6" t="e">
        <f t="shared" ref="D22" si="38">#REF!-C22</f>
        <v>#REF!</v>
      </c>
      <c r="E22" s="10">
        <v>38</v>
      </c>
      <c r="F22" s="10">
        <v>0</v>
      </c>
      <c r="G22" s="6">
        <v>10</v>
      </c>
      <c r="H22" s="8">
        <v>20000</v>
      </c>
      <c r="I22" s="9">
        <f t="shared" si="3"/>
        <v>75000</v>
      </c>
      <c r="J22" s="9">
        <f t="shared" ref="J22" si="39">I22+H22</f>
        <v>95000</v>
      </c>
      <c r="K22" s="9">
        <f t="shared" si="5"/>
        <v>2850</v>
      </c>
      <c r="L22" s="9">
        <f t="shared" si="6"/>
        <v>97850</v>
      </c>
    </row>
    <row r="23" spans="1:12" x14ac:dyDescent="0.35">
      <c r="A23" s="19">
        <v>21</v>
      </c>
      <c r="B23" s="19" t="s">
        <v>30</v>
      </c>
      <c r="C23" s="10">
        <v>33</v>
      </c>
      <c r="D23" s="6" t="e">
        <f t="shared" ref="D23" si="40">#REF!-C23</f>
        <v>#REF!</v>
      </c>
      <c r="E23" s="9">
        <v>60</v>
      </c>
      <c r="F23" s="10">
        <v>44</v>
      </c>
      <c r="G23" s="10">
        <v>60</v>
      </c>
      <c r="H23" s="8">
        <v>20000</v>
      </c>
      <c r="I23" s="9">
        <f t="shared" si="3"/>
        <v>450000</v>
      </c>
      <c r="J23" s="9">
        <f t="shared" ref="J23" si="41">H23+I23</f>
        <v>470000</v>
      </c>
      <c r="K23" s="9">
        <f t="shared" si="5"/>
        <v>14100</v>
      </c>
      <c r="L23" s="9">
        <f t="shared" si="6"/>
        <v>484100</v>
      </c>
    </row>
    <row r="24" spans="1:12" s="27" customFormat="1" x14ac:dyDescent="0.35">
      <c r="A24" s="22">
        <v>22</v>
      </c>
      <c r="B24" s="22" t="s">
        <v>31</v>
      </c>
      <c r="C24" s="12">
        <v>3</v>
      </c>
      <c r="D24" s="13" t="e">
        <f t="shared" ref="D24" si="42">#REF!-C24</f>
        <v>#REF!</v>
      </c>
      <c r="E24" s="12">
        <v>38</v>
      </c>
      <c r="F24" s="12">
        <v>4</v>
      </c>
      <c r="G24" s="12">
        <v>20</v>
      </c>
      <c r="H24" s="14">
        <v>20000</v>
      </c>
      <c r="I24" s="15">
        <f t="shared" si="3"/>
        <v>150000</v>
      </c>
      <c r="J24" s="15">
        <f t="shared" ref="J24" si="43">I24+H24</f>
        <v>170000</v>
      </c>
      <c r="K24" s="15">
        <f t="shared" si="5"/>
        <v>5100</v>
      </c>
      <c r="L24" s="15">
        <f t="shared" si="6"/>
        <v>175100</v>
      </c>
    </row>
    <row r="25" spans="1:12" x14ac:dyDescent="0.35">
      <c r="A25" s="22">
        <v>23</v>
      </c>
      <c r="B25" s="22" t="s">
        <v>32</v>
      </c>
      <c r="C25" s="12">
        <v>16</v>
      </c>
      <c r="D25" s="13" t="e">
        <f t="shared" ref="D25" si="44">#REF!-C25</f>
        <v>#REF!</v>
      </c>
      <c r="E25" s="12">
        <v>0</v>
      </c>
      <c r="F25" s="12">
        <v>16</v>
      </c>
      <c r="G25" s="12">
        <v>0</v>
      </c>
      <c r="H25" s="14">
        <v>0</v>
      </c>
      <c r="I25" s="9">
        <f t="shared" si="3"/>
        <v>0</v>
      </c>
      <c r="J25" s="15">
        <v>0</v>
      </c>
      <c r="K25" s="15">
        <f t="shared" si="5"/>
        <v>0</v>
      </c>
      <c r="L25" s="15">
        <f t="shared" si="6"/>
        <v>0</v>
      </c>
    </row>
    <row r="26" spans="1:12" x14ac:dyDescent="0.35">
      <c r="A26" s="19">
        <v>24</v>
      </c>
      <c r="B26" s="19" t="s">
        <v>33</v>
      </c>
      <c r="C26" s="10">
        <v>24</v>
      </c>
      <c r="D26" s="6" t="e">
        <f t="shared" ref="D26" si="45">#REF!-C26</f>
        <v>#REF!</v>
      </c>
      <c r="E26" s="10">
        <v>60</v>
      </c>
      <c r="F26" s="10">
        <v>29</v>
      </c>
      <c r="G26" s="10">
        <v>50</v>
      </c>
      <c r="H26" s="8">
        <v>20000</v>
      </c>
      <c r="I26" s="9">
        <f t="shared" si="3"/>
        <v>375000</v>
      </c>
      <c r="J26" s="9">
        <f t="shared" ref="J26" si="46">I26+H26</f>
        <v>395000</v>
      </c>
      <c r="K26" s="9">
        <f t="shared" si="5"/>
        <v>11850</v>
      </c>
      <c r="L26" s="9">
        <f t="shared" si="6"/>
        <v>406850</v>
      </c>
    </row>
    <row r="27" spans="1:12" x14ac:dyDescent="0.35">
      <c r="A27" s="19">
        <v>26</v>
      </c>
      <c r="B27" s="19" t="s">
        <v>34</v>
      </c>
      <c r="C27" s="10">
        <v>1</v>
      </c>
      <c r="D27" s="6" t="e">
        <f t="shared" ref="D27" si="47">#REF!-C27</f>
        <v>#REF!</v>
      </c>
      <c r="E27" s="10">
        <v>38</v>
      </c>
      <c r="F27" s="10">
        <v>1</v>
      </c>
      <c r="G27" s="10">
        <v>10</v>
      </c>
      <c r="H27" s="8">
        <v>20000</v>
      </c>
      <c r="I27" s="9">
        <f t="shared" si="3"/>
        <v>75000</v>
      </c>
      <c r="J27" s="9">
        <f t="shared" ref="J27" si="48">H27+I27</f>
        <v>95000</v>
      </c>
      <c r="K27" s="9">
        <f t="shared" si="5"/>
        <v>2850</v>
      </c>
      <c r="L27" s="9">
        <f t="shared" si="6"/>
        <v>97850</v>
      </c>
    </row>
    <row r="28" spans="1:12" x14ac:dyDescent="0.35">
      <c r="A28" s="19">
        <v>27</v>
      </c>
      <c r="B28" s="19" t="s">
        <v>35</v>
      </c>
      <c r="C28" s="10">
        <v>17</v>
      </c>
      <c r="D28" s="6" t="e">
        <f t="shared" ref="D28" si="49">#REF!-C28</f>
        <v>#REF!</v>
      </c>
      <c r="E28" s="10">
        <v>50</v>
      </c>
      <c r="F28" s="10">
        <v>28</v>
      </c>
      <c r="G28" s="10">
        <v>20</v>
      </c>
      <c r="H28" s="8">
        <v>20000</v>
      </c>
      <c r="I28" s="9">
        <f t="shared" si="3"/>
        <v>150000</v>
      </c>
      <c r="J28" s="9">
        <f t="shared" ref="J28" si="50">I28+H28</f>
        <v>170000</v>
      </c>
      <c r="K28" s="9">
        <f t="shared" si="5"/>
        <v>5100</v>
      </c>
      <c r="L28" s="9">
        <f t="shared" si="6"/>
        <v>175100</v>
      </c>
    </row>
    <row r="29" spans="1:12" x14ac:dyDescent="0.35">
      <c r="A29" s="19">
        <v>28</v>
      </c>
      <c r="B29" s="10" t="s">
        <v>36</v>
      </c>
      <c r="C29" s="10">
        <v>8</v>
      </c>
      <c r="D29" s="6" t="e">
        <f t="shared" ref="D29" si="51">#REF!-C29</f>
        <v>#REF!</v>
      </c>
      <c r="E29" s="10">
        <v>38</v>
      </c>
      <c r="F29" s="10">
        <v>9</v>
      </c>
      <c r="G29" s="10">
        <v>20</v>
      </c>
      <c r="H29" s="8">
        <v>20000</v>
      </c>
      <c r="I29" s="9">
        <f t="shared" si="3"/>
        <v>150000</v>
      </c>
      <c r="J29" s="9">
        <f t="shared" ref="J29" si="52">H29+I29</f>
        <v>170000</v>
      </c>
      <c r="K29" s="9">
        <f t="shared" si="5"/>
        <v>5100</v>
      </c>
      <c r="L29" s="9">
        <f t="shared" si="6"/>
        <v>175100</v>
      </c>
    </row>
    <row r="30" spans="1:12" x14ac:dyDescent="0.35">
      <c r="A30" s="19">
        <v>29</v>
      </c>
      <c r="B30" s="20" t="s">
        <v>37</v>
      </c>
      <c r="C30" s="10">
        <v>0</v>
      </c>
      <c r="D30" s="6" t="e">
        <f t="shared" ref="D30" si="53">#REF!-C30</f>
        <v>#REF!</v>
      </c>
      <c r="E30" s="10">
        <v>38</v>
      </c>
      <c r="F30" s="10">
        <v>0</v>
      </c>
      <c r="G30" s="10">
        <v>10</v>
      </c>
      <c r="H30" s="8">
        <v>20000</v>
      </c>
      <c r="I30" s="9">
        <f t="shared" si="3"/>
        <v>75000</v>
      </c>
      <c r="J30" s="9">
        <f t="shared" ref="J30" si="54">I30+H30</f>
        <v>95000</v>
      </c>
      <c r="K30" s="9">
        <f t="shared" si="5"/>
        <v>2850</v>
      </c>
      <c r="L30" s="9">
        <f t="shared" si="6"/>
        <v>97850</v>
      </c>
    </row>
    <row r="31" spans="1:12" x14ac:dyDescent="0.35">
      <c r="A31" s="19">
        <v>30</v>
      </c>
      <c r="B31" s="10" t="s">
        <v>38</v>
      </c>
      <c r="C31" s="10">
        <v>3</v>
      </c>
      <c r="D31" s="6" t="e">
        <f t="shared" ref="D31" si="55">#REF!-C31</f>
        <v>#REF!</v>
      </c>
      <c r="E31" s="10">
        <v>38</v>
      </c>
      <c r="F31" s="10">
        <v>5</v>
      </c>
      <c r="G31" s="10">
        <v>15</v>
      </c>
      <c r="H31" s="8">
        <v>20000</v>
      </c>
      <c r="I31" s="9">
        <f t="shared" si="3"/>
        <v>112500</v>
      </c>
      <c r="J31" s="9">
        <f t="shared" ref="J31" si="56">H31+I31</f>
        <v>132500</v>
      </c>
      <c r="K31" s="9">
        <f t="shared" si="5"/>
        <v>3975</v>
      </c>
      <c r="L31" s="9">
        <f t="shared" si="6"/>
        <v>136475</v>
      </c>
    </row>
    <row r="32" spans="1:12" x14ac:dyDescent="0.35">
      <c r="A32" s="19">
        <v>31</v>
      </c>
      <c r="B32" s="10" t="s">
        <v>39</v>
      </c>
      <c r="C32" s="10">
        <v>5</v>
      </c>
      <c r="D32" s="6" t="e">
        <f t="shared" ref="D32" si="57">#REF!-C32</f>
        <v>#REF!</v>
      </c>
      <c r="E32" s="10">
        <v>38</v>
      </c>
      <c r="F32" s="10">
        <v>7</v>
      </c>
      <c r="G32" s="10">
        <v>20</v>
      </c>
      <c r="H32" s="8">
        <v>20000</v>
      </c>
      <c r="I32" s="9">
        <f t="shared" si="3"/>
        <v>150000</v>
      </c>
      <c r="J32" s="9">
        <f t="shared" ref="J32" si="58">I32+H32</f>
        <v>170000</v>
      </c>
      <c r="K32" s="9">
        <f t="shared" si="5"/>
        <v>5100</v>
      </c>
      <c r="L32" s="9">
        <f t="shared" si="6"/>
        <v>175100</v>
      </c>
    </row>
    <row r="33" spans="1:12" x14ac:dyDescent="0.35">
      <c r="A33" s="19">
        <v>32</v>
      </c>
      <c r="B33" s="20" t="s">
        <v>40</v>
      </c>
      <c r="C33" s="10">
        <v>1</v>
      </c>
      <c r="D33" s="6" t="e">
        <f t="shared" ref="D33" si="59">#REF!-C33</f>
        <v>#REF!</v>
      </c>
      <c r="E33" s="10">
        <v>30</v>
      </c>
      <c r="F33" s="10">
        <v>1</v>
      </c>
      <c r="G33" s="10">
        <v>10</v>
      </c>
      <c r="H33" s="8">
        <v>20000</v>
      </c>
      <c r="I33" s="9">
        <f t="shared" si="3"/>
        <v>75000</v>
      </c>
      <c r="J33" s="9">
        <f t="shared" ref="J33" si="60">H33+I33</f>
        <v>95000</v>
      </c>
      <c r="K33" s="9">
        <f t="shared" si="5"/>
        <v>2850</v>
      </c>
      <c r="L33" s="9">
        <f t="shared" si="6"/>
        <v>97850</v>
      </c>
    </row>
    <row r="34" spans="1:12" x14ac:dyDescent="0.35">
      <c r="A34" s="19">
        <v>33</v>
      </c>
      <c r="B34" s="10" t="s">
        <v>41</v>
      </c>
      <c r="C34" s="10">
        <v>0</v>
      </c>
      <c r="D34" s="6" t="e">
        <f t="shared" ref="D34" si="61">#REF!-C34</f>
        <v>#REF!</v>
      </c>
      <c r="E34" s="10">
        <v>30</v>
      </c>
      <c r="F34" s="10">
        <v>0</v>
      </c>
      <c r="G34" s="10">
        <v>10</v>
      </c>
      <c r="H34" s="8">
        <v>20000</v>
      </c>
      <c r="I34" s="9">
        <f t="shared" si="3"/>
        <v>75000</v>
      </c>
      <c r="J34" s="9">
        <f t="shared" ref="J34" si="62">I34+H34</f>
        <v>95000</v>
      </c>
      <c r="K34" s="9">
        <f t="shared" si="5"/>
        <v>2850</v>
      </c>
      <c r="L34" s="9">
        <f t="shared" si="6"/>
        <v>97850</v>
      </c>
    </row>
    <row r="35" spans="1:12" x14ac:dyDescent="0.35">
      <c r="A35" s="19">
        <v>34</v>
      </c>
      <c r="B35" s="10" t="s">
        <v>42</v>
      </c>
      <c r="C35" s="10">
        <v>9</v>
      </c>
      <c r="D35" s="6" t="e">
        <f t="shared" ref="D35" si="63">#REF!-C35</f>
        <v>#REF!</v>
      </c>
      <c r="E35" s="10">
        <v>38</v>
      </c>
      <c r="F35" s="10">
        <v>9</v>
      </c>
      <c r="G35" s="10">
        <v>20</v>
      </c>
      <c r="H35" s="8">
        <v>20000</v>
      </c>
      <c r="I35" s="9">
        <f t="shared" si="3"/>
        <v>150000</v>
      </c>
      <c r="J35" s="9">
        <f t="shared" ref="J35" si="64">H35+I35</f>
        <v>170000</v>
      </c>
      <c r="K35" s="9">
        <f t="shared" si="5"/>
        <v>5100</v>
      </c>
      <c r="L35" s="9">
        <f t="shared" si="6"/>
        <v>175100</v>
      </c>
    </row>
    <row r="36" spans="1:12" x14ac:dyDescent="0.35">
      <c r="A36" s="19">
        <v>35</v>
      </c>
      <c r="B36" s="10" t="s">
        <v>43</v>
      </c>
      <c r="C36" s="10">
        <v>4</v>
      </c>
      <c r="D36" s="6" t="e">
        <f t="shared" ref="D36" si="65">#REF!-C36</f>
        <v>#REF!</v>
      </c>
      <c r="E36" s="10">
        <v>30</v>
      </c>
      <c r="F36" s="10">
        <v>4</v>
      </c>
      <c r="G36" s="10">
        <v>15</v>
      </c>
      <c r="H36" s="8">
        <v>20000</v>
      </c>
      <c r="I36" s="9">
        <f t="shared" si="3"/>
        <v>112500</v>
      </c>
      <c r="J36" s="9">
        <f t="shared" ref="J36" si="66">I36+H36</f>
        <v>132500</v>
      </c>
      <c r="K36" s="9">
        <f t="shared" si="5"/>
        <v>3975</v>
      </c>
      <c r="L36" s="9">
        <f t="shared" si="6"/>
        <v>136475</v>
      </c>
    </row>
    <row r="37" spans="1:12" x14ac:dyDescent="0.35">
      <c r="A37" s="19">
        <v>36</v>
      </c>
      <c r="B37" s="20" t="s">
        <v>44</v>
      </c>
      <c r="C37" s="10">
        <v>1</v>
      </c>
      <c r="D37" s="6" t="e">
        <f t="shared" ref="D37" si="67">#REF!-C37</f>
        <v>#REF!</v>
      </c>
      <c r="E37" s="10">
        <v>30</v>
      </c>
      <c r="F37" s="10">
        <v>1</v>
      </c>
      <c r="G37" s="10">
        <v>10</v>
      </c>
      <c r="H37" s="8">
        <v>20000</v>
      </c>
      <c r="I37" s="9">
        <f t="shared" si="3"/>
        <v>75000</v>
      </c>
      <c r="J37" s="9">
        <f t="shared" ref="J37" si="68">H37+I37</f>
        <v>95000</v>
      </c>
      <c r="K37" s="9">
        <f t="shared" si="5"/>
        <v>2850</v>
      </c>
      <c r="L37" s="9">
        <f t="shared" si="6"/>
        <v>97850</v>
      </c>
    </row>
    <row r="38" spans="1:12" x14ac:dyDescent="0.35">
      <c r="A38" s="19">
        <v>37</v>
      </c>
      <c r="B38" s="10" t="s">
        <v>45</v>
      </c>
      <c r="C38" s="10">
        <v>6</v>
      </c>
      <c r="D38" s="6" t="e">
        <f t="shared" ref="D38" si="69">#REF!-C38</f>
        <v>#REF!</v>
      </c>
      <c r="E38" s="10">
        <v>38</v>
      </c>
      <c r="F38" s="10">
        <v>9</v>
      </c>
      <c r="G38" s="10">
        <v>20</v>
      </c>
      <c r="H38" s="8">
        <v>20000</v>
      </c>
      <c r="I38" s="9">
        <f t="shared" si="3"/>
        <v>150000</v>
      </c>
      <c r="J38" s="9">
        <f t="shared" ref="J38" si="70">I38+H38</f>
        <v>170000</v>
      </c>
      <c r="K38" s="9">
        <f t="shared" si="5"/>
        <v>5100</v>
      </c>
      <c r="L38" s="9">
        <f t="shared" si="6"/>
        <v>175100</v>
      </c>
    </row>
    <row r="39" spans="1:12" s="27" customFormat="1" x14ac:dyDescent="0.35">
      <c r="A39" s="22">
        <v>38</v>
      </c>
      <c r="B39" s="12" t="s">
        <v>46</v>
      </c>
      <c r="C39" s="12">
        <v>2</v>
      </c>
      <c r="D39" s="13" t="e">
        <f t="shared" ref="D39" si="71">#REF!-C39</f>
        <v>#REF!</v>
      </c>
      <c r="E39" s="12">
        <v>0</v>
      </c>
      <c r="F39" s="12">
        <v>2</v>
      </c>
      <c r="G39" s="12">
        <v>0</v>
      </c>
      <c r="H39" s="14">
        <v>0</v>
      </c>
      <c r="I39" s="9">
        <f t="shared" si="3"/>
        <v>0</v>
      </c>
      <c r="J39" s="15">
        <f t="shared" ref="J39" si="72">H39+I39</f>
        <v>0</v>
      </c>
      <c r="K39" s="15">
        <f t="shared" si="5"/>
        <v>0</v>
      </c>
      <c r="L39" s="15">
        <f t="shared" si="6"/>
        <v>0</v>
      </c>
    </row>
    <row r="40" spans="1:12" x14ac:dyDescent="0.35">
      <c r="A40" s="19">
        <v>39</v>
      </c>
      <c r="B40" s="10" t="s">
        <v>47</v>
      </c>
      <c r="C40" s="10">
        <v>2</v>
      </c>
      <c r="D40" s="6" t="e">
        <f t="shared" ref="D40" si="73">#REF!-C40</f>
        <v>#REF!</v>
      </c>
      <c r="E40" s="10">
        <v>30</v>
      </c>
      <c r="F40" s="10">
        <v>2</v>
      </c>
      <c r="G40" s="10">
        <v>10</v>
      </c>
      <c r="H40" s="8">
        <v>20000</v>
      </c>
      <c r="I40" s="9">
        <f t="shared" si="3"/>
        <v>75000</v>
      </c>
      <c r="J40" s="9">
        <f t="shared" ref="J40" si="74">I40+H40</f>
        <v>95000</v>
      </c>
      <c r="K40" s="9">
        <f t="shared" si="5"/>
        <v>2850</v>
      </c>
      <c r="L40" s="9">
        <f t="shared" si="6"/>
        <v>97850</v>
      </c>
    </row>
    <row r="41" spans="1:12" x14ac:dyDescent="0.35">
      <c r="A41" s="19">
        <v>40</v>
      </c>
      <c r="B41" s="10" t="s">
        <v>48</v>
      </c>
      <c r="C41" s="10">
        <v>7</v>
      </c>
      <c r="D41" s="6" t="e">
        <f t="shared" ref="D41" si="75">#REF!-C41</f>
        <v>#REF!</v>
      </c>
      <c r="E41" s="10">
        <v>38</v>
      </c>
      <c r="F41" s="10">
        <v>10</v>
      </c>
      <c r="G41" s="10">
        <v>20</v>
      </c>
      <c r="H41" s="8">
        <v>20000</v>
      </c>
      <c r="I41" s="9">
        <f t="shared" si="3"/>
        <v>150000</v>
      </c>
      <c r="J41" s="9">
        <f t="shared" ref="J41" si="76">H41+I41</f>
        <v>170000</v>
      </c>
      <c r="K41" s="9">
        <f t="shared" si="5"/>
        <v>5100</v>
      </c>
      <c r="L41" s="9">
        <f t="shared" si="6"/>
        <v>175100</v>
      </c>
    </row>
    <row r="42" spans="1:12" x14ac:dyDescent="0.35">
      <c r="A42" s="19">
        <v>41</v>
      </c>
      <c r="B42" s="10" t="s">
        <v>49</v>
      </c>
      <c r="C42" s="10">
        <v>7</v>
      </c>
      <c r="D42" s="6" t="e">
        <f t="shared" ref="D42" si="77">#REF!-C42</f>
        <v>#REF!</v>
      </c>
      <c r="E42" s="10">
        <v>38</v>
      </c>
      <c r="F42" s="10">
        <v>8</v>
      </c>
      <c r="G42" s="10">
        <v>20</v>
      </c>
      <c r="H42" s="8">
        <v>20000</v>
      </c>
      <c r="I42" s="9">
        <f t="shared" si="3"/>
        <v>150000</v>
      </c>
      <c r="J42" s="9">
        <f t="shared" ref="J42" si="78">I42+H42</f>
        <v>170000</v>
      </c>
      <c r="K42" s="9">
        <f t="shared" si="5"/>
        <v>5100</v>
      </c>
      <c r="L42" s="9">
        <f t="shared" si="6"/>
        <v>175100</v>
      </c>
    </row>
    <row r="43" spans="1:12" x14ac:dyDescent="0.35">
      <c r="A43" s="19">
        <v>42</v>
      </c>
      <c r="B43" s="10" t="s">
        <v>50</v>
      </c>
      <c r="C43" s="10">
        <v>6</v>
      </c>
      <c r="D43" s="6" t="e">
        <f t="shared" ref="D43" si="79">#REF!-C43</f>
        <v>#REF!</v>
      </c>
      <c r="E43" s="10">
        <v>38</v>
      </c>
      <c r="F43" s="10">
        <v>9</v>
      </c>
      <c r="G43" s="10">
        <v>20</v>
      </c>
      <c r="H43" s="8">
        <v>20000</v>
      </c>
      <c r="I43" s="9">
        <f t="shared" si="3"/>
        <v>150000</v>
      </c>
      <c r="J43" s="9">
        <f t="shared" ref="J43" si="80">H43+I43</f>
        <v>170000</v>
      </c>
      <c r="K43" s="9">
        <f t="shared" si="5"/>
        <v>5100</v>
      </c>
      <c r="L43" s="9">
        <f t="shared" si="6"/>
        <v>175100</v>
      </c>
    </row>
    <row r="44" spans="1:12" x14ac:dyDescent="0.35">
      <c r="A44" s="19">
        <v>43</v>
      </c>
      <c r="B44" s="10" t="s">
        <v>51</v>
      </c>
      <c r="C44" s="10">
        <v>4</v>
      </c>
      <c r="D44" s="6" t="e">
        <f t="shared" ref="D44" si="81">#REF!-C44</f>
        <v>#REF!</v>
      </c>
      <c r="E44" s="10">
        <v>30</v>
      </c>
      <c r="F44" s="10">
        <v>5</v>
      </c>
      <c r="G44" s="10">
        <v>20</v>
      </c>
      <c r="H44" s="8">
        <v>20000</v>
      </c>
      <c r="I44" s="9">
        <f t="shared" si="3"/>
        <v>150000</v>
      </c>
      <c r="J44" s="9">
        <f t="shared" ref="J44" si="82">I44+H44</f>
        <v>170000</v>
      </c>
      <c r="K44" s="9">
        <f t="shared" si="5"/>
        <v>5100</v>
      </c>
      <c r="L44" s="9">
        <f t="shared" si="6"/>
        <v>175100</v>
      </c>
    </row>
    <row r="45" spans="1:12" x14ac:dyDescent="0.35">
      <c r="A45" s="19">
        <v>44</v>
      </c>
      <c r="B45" s="10" t="s">
        <v>52</v>
      </c>
      <c r="C45" s="10">
        <v>5</v>
      </c>
      <c r="D45" s="6" t="e">
        <f t="shared" ref="D45" si="83">#REF!-C45</f>
        <v>#REF!</v>
      </c>
      <c r="E45" s="10">
        <v>30</v>
      </c>
      <c r="F45" s="10">
        <v>7</v>
      </c>
      <c r="G45" s="10">
        <v>20</v>
      </c>
      <c r="H45" s="8">
        <v>20000</v>
      </c>
      <c r="I45" s="9">
        <f t="shared" si="3"/>
        <v>150000</v>
      </c>
      <c r="J45" s="9">
        <f t="shared" ref="J45" si="84">H45+I45</f>
        <v>170000</v>
      </c>
      <c r="K45" s="9">
        <f t="shared" si="5"/>
        <v>5100</v>
      </c>
      <c r="L45" s="9">
        <f t="shared" si="6"/>
        <v>175100</v>
      </c>
    </row>
    <row r="46" spans="1:12" x14ac:dyDescent="0.35">
      <c r="A46" s="19">
        <v>45</v>
      </c>
      <c r="B46" s="10" t="s">
        <v>53</v>
      </c>
      <c r="C46" s="10">
        <v>13</v>
      </c>
      <c r="D46" s="6" t="e">
        <f t="shared" ref="D46" si="85">#REF!-C46</f>
        <v>#REF!</v>
      </c>
      <c r="E46" s="10">
        <v>50</v>
      </c>
      <c r="F46" s="10">
        <v>24</v>
      </c>
      <c r="G46" s="10">
        <v>20</v>
      </c>
      <c r="H46" s="8">
        <v>20000</v>
      </c>
      <c r="I46" s="9">
        <f t="shared" si="3"/>
        <v>150000</v>
      </c>
      <c r="J46" s="9">
        <f t="shared" ref="J46" si="86">I46+H46</f>
        <v>170000</v>
      </c>
      <c r="K46" s="9">
        <f t="shared" si="5"/>
        <v>5100</v>
      </c>
      <c r="L46" s="9">
        <f t="shared" si="6"/>
        <v>175100</v>
      </c>
    </row>
    <row r="47" spans="1:12" x14ac:dyDescent="0.35">
      <c r="A47" s="19">
        <v>46</v>
      </c>
      <c r="B47" s="20" t="s">
        <v>54</v>
      </c>
      <c r="C47" s="10">
        <v>1</v>
      </c>
      <c r="D47" s="6" t="e">
        <f t="shared" ref="D47" si="87">#REF!-C47</f>
        <v>#REF!</v>
      </c>
      <c r="E47" s="10">
        <v>30</v>
      </c>
      <c r="F47" s="10">
        <v>2</v>
      </c>
      <c r="G47" s="10">
        <v>10</v>
      </c>
      <c r="H47" s="8">
        <v>20000</v>
      </c>
      <c r="I47" s="9">
        <f t="shared" si="3"/>
        <v>75000</v>
      </c>
      <c r="J47" s="9">
        <f t="shared" ref="J47" si="88">H47+I47</f>
        <v>95000</v>
      </c>
      <c r="K47" s="9">
        <f t="shared" si="5"/>
        <v>2850</v>
      </c>
      <c r="L47" s="9">
        <f t="shared" si="6"/>
        <v>97850</v>
      </c>
    </row>
    <row r="48" spans="1:12" x14ac:dyDescent="0.35">
      <c r="A48" s="19">
        <v>47</v>
      </c>
      <c r="B48" s="20" t="s">
        <v>55</v>
      </c>
      <c r="C48" s="10">
        <v>3</v>
      </c>
      <c r="D48" s="6" t="e">
        <f t="shared" ref="D48" si="89">#REF!-C48</f>
        <v>#REF!</v>
      </c>
      <c r="E48" s="10">
        <v>30</v>
      </c>
      <c r="F48" s="10">
        <v>3</v>
      </c>
      <c r="G48" s="10">
        <v>10</v>
      </c>
      <c r="H48" s="8">
        <v>20000</v>
      </c>
      <c r="I48" s="9">
        <f t="shared" si="3"/>
        <v>75000</v>
      </c>
      <c r="J48" s="9">
        <f t="shared" ref="J48" si="90">I48+H48</f>
        <v>95000</v>
      </c>
      <c r="K48" s="9">
        <f t="shared" si="5"/>
        <v>2850</v>
      </c>
      <c r="L48" s="9">
        <f t="shared" si="6"/>
        <v>97850</v>
      </c>
    </row>
    <row r="49" spans="1:12" x14ac:dyDescent="0.35">
      <c r="A49" s="19">
        <v>48</v>
      </c>
      <c r="B49" s="10" t="s">
        <v>56</v>
      </c>
      <c r="C49" s="10">
        <v>5</v>
      </c>
      <c r="D49" s="6" t="e">
        <f t="shared" ref="D49" si="91">#REF!-C49</f>
        <v>#REF!</v>
      </c>
      <c r="E49" s="10">
        <v>38</v>
      </c>
      <c r="F49" s="10">
        <v>9</v>
      </c>
      <c r="G49" s="10">
        <v>20</v>
      </c>
      <c r="H49" s="8">
        <v>20000</v>
      </c>
      <c r="I49" s="9">
        <f t="shared" si="3"/>
        <v>150000</v>
      </c>
      <c r="J49" s="9">
        <f t="shared" ref="J49" si="92">H49+I49</f>
        <v>170000</v>
      </c>
      <c r="K49" s="9">
        <f t="shared" si="5"/>
        <v>5100</v>
      </c>
      <c r="L49" s="9">
        <f t="shared" si="6"/>
        <v>175100</v>
      </c>
    </row>
    <row r="50" spans="1:12" x14ac:dyDescent="0.35">
      <c r="A50" s="22">
        <v>49</v>
      </c>
      <c r="B50" s="16" t="s">
        <v>57</v>
      </c>
      <c r="C50" s="12">
        <v>0</v>
      </c>
      <c r="D50" s="12"/>
      <c r="E50" s="16">
        <v>0</v>
      </c>
      <c r="F50" s="12">
        <v>0</v>
      </c>
      <c r="G50" s="12">
        <v>0</v>
      </c>
      <c r="H50" s="14">
        <v>0</v>
      </c>
      <c r="I50" s="15">
        <v>0</v>
      </c>
      <c r="J50" s="15"/>
      <c r="K50" s="12"/>
      <c r="L50" s="15">
        <f t="shared" si="6"/>
        <v>0</v>
      </c>
    </row>
    <row r="51" spans="1:12" x14ac:dyDescent="0.35">
      <c r="A51" s="22">
        <v>50</v>
      </c>
      <c r="B51" s="16" t="s">
        <v>58</v>
      </c>
      <c r="C51" s="12">
        <v>0</v>
      </c>
      <c r="D51" s="12"/>
      <c r="E51" s="16">
        <v>0</v>
      </c>
      <c r="F51" s="12">
        <v>0</v>
      </c>
      <c r="G51" s="12">
        <v>0</v>
      </c>
      <c r="H51" s="14">
        <v>0</v>
      </c>
      <c r="I51" s="15">
        <v>0</v>
      </c>
      <c r="J51" s="15"/>
      <c r="K51" s="12"/>
      <c r="L51" s="15">
        <f t="shared" si="6"/>
        <v>0</v>
      </c>
    </row>
    <row r="52" spans="1:12" x14ac:dyDescent="0.35">
      <c r="A52" s="22">
        <v>51</v>
      </c>
      <c r="B52" s="16" t="s">
        <v>59</v>
      </c>
      <c r="C52" s="12">
        <v>0</v>
      </c>
      <c r="D52" s="12"/>
      <c r="E52" s="16">
        <v>0</v>
      </c>
      <c r="F52" s="12">
        <v>0</v>
      </c>
      <c r="G52" s="12">
        <v>0</v>
      </c>
      <c r="H52" s="14">
        <v>0</v>
      </c>
      <c r="I52" s="15">
        <v>0</v>
      </c>
      <c r="J52" s="15"/>
      <c r="K52" s="12"/>
      <c r="L52" s="15">
        <f t="shared" si="6"/>
        <v>0</v>
      </c>
    </row>
    <row r="53" spans="1:12" x14ac:dyDescent="0.35">
      <c r="A53" s="22">
        <v>52</v>
      </c>
      <c r="B53" s="16" t="s">
        <v>60</v>
      </c>
      <c r="C53" s="12">
        <v>0</v>
      </c>
      <c r="D53" s="12"/>
      <c r="E53" s="16">
        <v>0</v>
      </c>
      <c r="F53" s="12">
        <v>0</v>
      </c>
      <c r="G53" s="12">
        <v>0</v>
      </c>
      <c r="H53" s="14">
        <v>0</v>
      </c>
      <c r="I53" s="15">
        <v>0</v>
      </c>
      <c r="J53" s="15"/>
      <c r="K53" s="12"/>
      <c r="L53" s="15">
        <f t="shared" si="6"/>
        <v>0</v>
      </c>
    </row>
    <row r="54" spans="1:12" x14ac:dyDescent="0.35">
      <c r="A54" s="22">
        <v>53</v>
      </c>
      <c r="B54" s="16" t="s">
        <v>61</v>
      </c>
      <c r="C54" s="12">
        <v>0</v>
      </c>
      <c r="D54" s="12"/>
      <c r="E54" s="16">
        <v>0</v>
      </c>
      <c r="F54" s="12">
        <v>0</v>
      </c>
      <c r="G54" s="12">
        <v>0</v>
      </c>
      <c r="H54" s="14">
        <v>0</v>
      </c>
      <c r="I54" s="15">
        <v>0</v>
      </c>
      <c r="J54" s="15"/>
      <c r="K54" s="12"/>
      <c r="L54" s="15">
        <f t="shared" si="6"/>
        <v>0</v>
      </c>
    </row>
    <row r="55" spans="1:12" x14ac:dyDescent="0.35">
      <c r="A55" s="22">
        <v>54</v>
      </c>
      <c r="B55" s="16" t="s">
        <v>62</v>
      </c>
      <c r="C55" s="12">
        <v>0</v>
      </c>
      <c r="D55" s="12"/>
      <c r="E55" s="16">
        <v>0</v>
      </c>
      <c r="F55" s="12">
        <v>0</v>
      </c>
      <c r="G55" s="12">
        <v>0</v>
      </c>
      <c r="H55" s="14">
        <v>0</v>
      </c>
      <c r="I55" s="15">
        <v>0</v>
      </c>
      <c r="J55" s="15"/>
      <c r="K55" s="12"/>
      <c r="L55" s="15">
        <f t="shared" si="6"/>
        <v>0</v>
      </c>
    </row>
    <row r="56" spans="1:12" x14ac:dyDescent="0.35">
      <c r="A56" s="22">
        <v>55</v>
      </c>
      <c r="B56" s="16" t="s">
        <v>63</v>
      </c>
      <c r="C56" s="12">
        <v>0</v>
      </c>
      <c r="D56" s="12"/>
      <c r="E56" s="16">
        <v>0</v>
      </c>
      <c r="F56" s="12">
        <v>0</v>
      </c>
      <c r="G56" s="12">
        <v>0</v>
      </c>
      <c r="H56" s="14">
        <v>0</v>
      </c>
      <c r="I56" s="15">
        <v>0</v>
      </c>
      <c r="J56" s="15"/>
      <c r="K56" s="12"/>
      <c r="L56" s="15">
        <f t="shared" si="6"/>
        <v>0</v>
      </c>
    </row>
    <row r="57" spans="1:12" x14ac:dyDescent="0.35">
      <c r="A57" s="22">
        <v>56</v>
      </c>
      <c r="B57" s="16" t="s">
        <v>64</v>
      </c>
      <c r="C57" s="12">
        <v>0</v>
      </c>
      <c r="D57" s="12"/>
      <c r="E57" s="16">
        <v>0</v>
      </c>
      <c r="F57" s="12">
        <v>0</v>
      </c>
      <c r="G57" s="12">
        <v>0</v>
      </c>
      <c r="H57" s="14">
        <v>0</v>
      </c>
      <c r="I57" s="15">
        <v>0</v>
      </c>
      <c r="J57" s="15"/>
      <c r="K57" s="12"/>
      <c r="L57" s="15">
        <f t="shared" si="6"/>
        <v>0</v>
      </c>
    </row>
    <row r="58" spans="1:12" x14ac:dyDescent="0.35">
      <c r="A58" s="22">
        <v>57</v>
      </c>
      <c r="B58" s="16" t="s">
        <v>65</v>
      </c>
      <c r="C58" s="12"/>
      <c r="D58" s="12"/>
      <c r="E58" s="16"/>
      <c r="F58" s="12">
        <v>0</v>
      </c>
      <c r="G58" s="12">
        <v>0</v>
      </c>
      <c r="H58" s="14"/>
      <c r="I58" s="15">
        <v>0</v>
      </c>
      <c r="J58" s="15"/>
      <c r="K58" s="12"/>
      <c r="L58" s="15">
        <f t="shared" si="6"/>
        <v>0</v>
      </c>
    </row>
    <row r="59" spans="1:12" x14ac:dyDescent="0.35">
      <c r="A59" s="23"/>
      <c r="B59" s="24" t="s">
        <v>7</v>
      </c>
      <c r="C59" s="17">
        <f>SUM(C3:C57)</f>
        <v>317</v>
      </c>
      <c r="D59" s="17"/>
      <c r="E59" s="17">
        <f>SUM(E3:E57)</f>
        <v>1809</v>
      </c>
      <c r="F59" s="17">
        <f>SUM(F3:F58)</f>
        <v>414</v>
      </c>
      <c r="G59" s="17">
        <f>SUM(G3:G58)</f>
        <v>900</v>
      </c>
      <c r="H59" s="18">
        <f>SUM(H3:H49)</f>
        <v>880000</v>
      </c>
      <c r="I59" s="17">
        <f>SUM(I3:I58)</f>
        <v>6600000</v>
      </c>
      <c r="J59" s="17">
        <f>SUM(J3:J49)</f>
        <v>7480000</v>
      </c>
      <c r="K59" s="17">
        <f>SUM(K3:K49)</f>
        <v>224400</v>
      </c>
      <c r="L59" s="17">
        <f>J59+K59</f>
        <v>7704400</v>
      </c>
    </row>
    <row r="63" spans="1:12" x14ac:dyDescent="0.35">
      <c r="A63" s="25"/>
      <c r="B63" s="26" t="s">
        <v>67</v>
      </c>
      <c r="F63" s="9">
        <f>2200-F59</f>
        <v>1786</v>
      </c>
    </row>
    <row r="64" spans="1:12" x14ac:dyDescent="0.35">
      <c r="A64" s="25"/>
      <c r="B64" s="26" t="s">
        <v>68</v>
      </c>
      <c r="F64" s="9">
        <f>F63/2</f>
        <v>893</v>
      </c>
    </row>
    <row r="65" spans="1:10" x14ac:dyDescent="0.35">
      <c r="A65" s="25"/>
      <c r="B65" s="26"/>
      <c r="I65" s="9"/>
      <c r="J65" s="9"/>
    </row>
  </sheetData>
  <mergeCells count="2">
    <mergeCell ref="M1:O1"/>
    <mergeCell ref="A1:L1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Risha Sarkar</dc:creator>
  <cp:lastModifiedBy>Mithun Pai G [MAHE-KMC]</cp:lastModifiedBy>
  <cp:lastPrinted>2024-10-11T13:07:09Z</cp:lastPrinted>
  <dcterms:created xsi:type="dcterms:W3CDTF">2024-09-29T06:06:28Z</dcterms:created>
  <dcterms:modified xsi:type="dcterms:W3CDTF">2025-03-10T06:05:40Z</dcterms:modified>
</cp:coreProperties>
</file>